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9D59227-AD39-44B2-A47F-F5A764F203B4}" xr6:coauthVersionLast="47" xr6:coauthVersionMax="47" xr10:uidLastSave="{00000000-0000-0000-0000-000000000000}"/>
  <bookViews>
    <workbookView xWindow="-25303" yWindow="411" windowWidth="25406" windowHeight="15360" xr2:uid="{00000000-000D-0000-FFFF-FFFF00000000}"/>
  </bookViews>
  <sheets>
    <sheet name="Feuil1" sheetId="1" r:id="rId1"/>
  </sheets>
  <definedNames>
    <definedName name="_xlnm.Print_Area" localSheetId="0">Feuil1!$A$1:$Q$82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E45" i="1"/>
  <c r="C45" i="1"/>
  <c r="D80" i="1"/>
  <c r="F80" i="1"/>
  <c r="G80" i="1"/>
  <c r="H80" i="1"/>
  <c r="I80" i="1"/>
  <c r="J80" i="1"/>
  <c r="K80" i="1"/>
  <c r="L80" i="1"/>
  <c r="M80" i="1"/>
  <c r="N80" i="1"/>
  <c r="O80" i="1"/>
  <c r="P80" i="1"/>
  <c r="Q80" i="1"/>
  <c r="C80" i="1"/>
  <c r="F45" i="1"/>
  <c r="G45" i="1"/>
  <c r="I45" i="1"/>
  <c r="M45" i="1"/>
  <c r="N45" i="1"/>
  <c r="Q45" i="1"/>
  <c r="E63" i="1" l="1"/>
  <c r="E79" i="1"/>
  <c r="H28" i="1"/>
  <c r="H8" i="1"/>
  <c r="H13" i="1"/>
  <c r="H17" i="1"/>
  <c r="H6" i="1"/>
  <c r="K6" i="1"/>
  <c r="L6" i="1"/>
  <c r="L45" i="1" s="1"/>
  <c r="O6" i="1"/>
  <c r="P4" i="1"/>
  <c r="P45" i="1" s="1"/>
  <c r="J45" i="1"/>
  <c r="H45" i="1" l="1"/>
  <c r="K45" i="1"/>
  <c r="O45" i="1"/>
  <c r="E80" i="1"/>
</calcChain>
</file>

<file path=xl/sharedStrings.xml><?xml version="1.0" encoding="utf-8"?>
<sst xmlns="http://schemas.openxmlformats.org/spreadsheetml/2006/main" count="164" uniqueCount="94">
  <si>
    <t>Rive Droite</t>
  </si>
  <si>
    <t>H1</t>
  </si>
  <si>
    <t>SDI</t>
  </si>
  <si>
    <t>CMSI</t>
  </si>
  <si>
    <t>SYNOPTIQUE / TABLEAU REPORT</t>
  </si>
  <si>
    <t>Logipharma</t>
  </si>
  <si>
    <t>Administration (HA)</t>
  </si>
  <si>
    <t>Routine</t>
  </si>
  <si>
    <t>BOH3</t>
  </si>
  <si>
    <t>UHSI</t>
  </si>
  <si>
    <t>Médecine Nucleaire</t>
  </si>
  <si>
    <t>H2</t>
  </si>
  <si>
    <t>Creche</t>
  </si>
  <si>
    <t>Maison du Personnel</t>
  </si>
  <si>
    <t>*</t>
  </si>
  <si>
    <t>ST (EX EFS)</t>
  </si>
  <si>
    <t>**</t>
  </si>
  <si>
    <t>L1</t>
  </si>
  <si>
    <t>L2</t>
  </si>
  <si>
    <t>IMMUNOLOGIE</t>
  </si>
  <si>
    <t>MPR (HR-HM)</t>
  </si>
  <si>
    <t>Internat de médecine</t>
  </si>
  <si>
    <t>Internat de Pharmacie</t>
  </si>
  <si>
    <t>Salies du Salat</t>
  </si>
  <si>
    <t>Larrey</t>
  </si>
  <si>
    <t>*SDI et CMSI du HA commun avec la maison du personnel et HM/HR</t>
  </si>
  <si>
    <t>**SDI et CMSI de Routine commun avec le L1,L2L3(UPS),CTS et immuno</t>
  </si>
  <si>
    <t>Rive Gauche</t>
  </si>
  <si>
    <t>HELISTATION</t>
  </si>
  <si>
    <t>Psychatrie</t>
  </si>
  <si>
    <t>IFB</t>
  </si>
  <si>
    <t>PDV</t>
  </si>
  <si>
    <t>Garonne</t>
  </si>
  <si>
    <t>UPCO</t>
  </si>
  <si>
    <t>Administration</t>
  </si>
  <si>
    <t>LEFEBVRE</t>
  </si>
  <si>
    <t>LOGISUD</t>
  </si>
  <si>
    <t>ERS</t>
  </si>
  <si>
    <t>CHU LARREY</t>
  </si>
  <si>
    <t>Cité de la santé</t>
  </si>
  <si>
    <t>RIVE</t>
  </si>
  <si>
    <t>Détecteur</t>
  </si>
  <si>
    <t>CHU PURPAN</t>
  </si>
  <si>
    <t>CHU RANGUEIL</t>
  </si>
  <si>
    <t>DIFFUSEUR SONORE / AGS</t>
  </si>
  <si>
    <t>BATIMENT</t>
  </si>
  <si>
    <t>TOTAL</t>
  </si>
  <si>
    <t>SOUS SOL</t>
  </si>
  <si>
    <t>SUPEA+PODOLOGIE+ANNEXE</t>
  </si>
  <si>
    <t>clinique de l'adolescence</t>
  </si>
  <si>
    <t>222 (193 NSA)</t>
  </si>
  <si>
    <t>31 ags + 8 flash + 1 sirene</t>
  </si>
  <si>
    <t>Non renseigné</t>
  </si>
  <si>
    <t>LAPORTE</t>
  </si>
  <si>
    <t>Rayer / Parking Silo EN TRAVAUX</t>
  </si>
  <si>
    <t>JLA/INTERNAT</t>
  </si>
  <si>
    <t>LERICHE</t>
  </si>
  <si>
    <t>Déclencheur manuel</t>
  </si>
  <si>
    <t>Ouvrant</t>
  </si>
  <si>
    <t>Clapet coupe-feu</t>
  </si>
  <si>
    <t>Porte coupe-feu</t>
  </si>
  <si>
    <t>Arrêt technique</t>
  </si>
  <si>
    <t>Détecteur multiponctuel</t>
  </si>
  <si>
    <t>CHU Hotel Dieu</t>
  </si>
  <si>
    <t>Pierre Fabre Hotel Dieu</t>
  </si>
  <si>
    <t>Centrale secours</t>
  </si>
  <si>
    <t>Parking Silo</t>
  </si>
  <si>
    <t>Local RH</t>
  </si>
  <si>
    <t>Local RC</t>
  </si>
  <si>
    <t>***</t>
  </si>
  <si>
    <t>Moteur de désenfumage</t>
  </si>
  <si>
    <t>Dévérouillage issue de secours</t>
  </si>
  <si>
    <t>***SDI du Parking Silo commun avec Centrale Secours et le local RH</t>
  </si>
  <si>
    <t>Alimentation électrique de sécurité</t>
  </si>
  <si>
    <t>CHU LA FONTAINE SALEE</t>
  </si>
  <si>
    <t>CHU CHAPITRE</t>
  </si>
  <si>
    <t>CHU LOGIPHARMA</t>
  </si>
  <si>
    <t>Stérilisation</t>
  </si>
  <si>
    <t>PLAC</t>
  </si>
  <si>
    <t>Blanchisserie</t>
  </si>
  <si>
    <t>Cité de la santé Alarme technique</t>
  </si>
  <si>
    <t>St-michel/Pontonnier</t>
  </si>
  <si>
    <t>Cuisnie Satellite</t>
  </si>
  <si>
    <t>Halte santé</t>
  </si>
  <si>
    <t>Ex PC sécurité</t>
  </si>
  <si>
    <t>CHU HOTEL DIEU</t>
  </si>
  <si>
    <t>CHU La Grave</t>
  </si>
  <si>
    <t>Report commun situé au PC sécurité de Lagrave</t>
  </si>
  <si>
    <t>Odontologie</t>
  </si>
  <si>
    <t>SENAC - TURIAF  - TEP SCAN</t>
  </si>
  <si>
    <t xml:space="preserve">PEDIATRIE </t>
  </si>
  <si>
    <t xml:space="preserve">PPR </t>
  </si>
  <si>
    <t>Volet de désenfumage</t>
  </si>
  <si>
    <t>URM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</si>
</sst>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7" xfId="0" applyFill="1" applyBorder="1"/>
    <xf numFmtId="0" fontId="0" fillId="2" borderId="4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/>
    <xf numFmtId="0" fontId="0" fillId="2" borderId="9" xfId="0" applyFill="1" applyBorder="1"/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3" borderId="15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19" xfId="0" applyBorder="1"/>
    <xf numFmtId="0" fontId="0" fillId="0" borderId="20" xfId="0" applyBorder="1"/>
    <xf numFmtId="0" fontId="0" fillId="2" borderId="4" xfId="0" applyFill="1" applyBorder="1" applyAlignment="1">
      <alignment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/>
    <xf numFmtId="0" fontId="0" fillId="2" borderId="0" xfId="0" applyFill="1"/>
    <xf numFmtId="0" fontId="0" fillId="3" borderId="12" xfId="0" applyFill="1" applyBorder="1" applyAlignment="1">
      <alignment horizontal="center" vertical="center"/>
    </xf>
    <xf numFmtId="0" fontId="0" fillId="3" borderId="15" xfId="0" applyFill="1" applyBorder="1" applyAlignment="1">
      <alignment vertical="center"/>
    </xf>
    <xf numFmtId="0" fontId="0" fillId="4" borderId="0" xfId="0" applyFill="1"/>
    <xf numFmtId="0" fontId="0" fillId="5" borderId="0" xfId="0" applyFill="1"/>
    <xf numFmtId="0" fontId="0" fillId="2" borderId="4" xfId="0" applyFill="1" applyBorder="1" applyAlignment="1">
      <alignment vertical="center"/>
    </xf>
    <xf numFmtId="0" fontId="0" fillId="3" borderId="1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2"/>
  <sheetViews>
    <sheetView tabSelected="1" view="pageBreakPreview" zoomScaleNormal="97" zoomScaleSheetLayoutView="100" workbookViewId="0">
      <pane ySplit="1" topLeftCell="A62" activePane="bottomLeft" state="frozen"/>
      <selection pane="bottomLeft" activeCell="A51" sqref="A51:Q51"/>
    </sheetView>
  </sheetViews>
  <sheetFormatPr baseColWidth="10" defaultColWidth="8.84375" defaultRowHeight="14.6" x14ac:dyDescent="0.4"/>
  <cols>
    <col min="1" max="1" width="13.69140625" customWidth="1"/>
    <col min="2" max="2" width="32.3046875" customWidth="1"/>
    <col min="3" max="6" width="13" customWidth="1"/>
    <col min="7" max="7" width="13.84375" customWidth="1"/>
    <col min="8" max="8" width="14.3046875" customWidth="1"/>
    <col min="9" max="9" width="13" customWidth="1"/>
    <col min="10" max="10" width="13.84375" customWidth="1"/>
    <col min="11" max="13" width="13" customWidth="1"/>
    <col min="14" max="14" width="14.3828125" customWidth="1"/>
    <col min="15" max="15" width="23" bestFit="1" customWidth="1"/>
    <col min="16" max="16" width="16.15234375" customWidth="1"/>
    <col min="17" max="17" width="22.84375" customWidth="1"/>
  </cols>
  <sheetData>
    <row r="1" spans="1:17" ht="69.650000000000006" customHeight="1" thickBot="1" x14ac:dyDescent="0.45">
      <c r="A1" s="48" t="s">
        <v>40</v>
      </c>
      <c r="B1" s="49" t="s">
        <v>45</v>
      </c>
      <c r="C1" s="49" t="s">
        <v>2</v>
      </c>
      <c r="D1" s="49" t="s">
        <v>3</v>
      </c>
      <c r="E1" s="49" t="s">
        <v>41</v>
      </c>
      <c r="F1" s="50" t="s">
        <v>57</v>
      </c>
      <c r="G1" s="50" t="s">
        <v>73</v>
      </c>
      <c r="H1" s="50" t="s">
        <v>92</v>
      </c>
      <c r="I1" s="49" t="s">
        <v>58</v>
      </c>
      <c r="J1" s="50" t="s">
        <v>70</v>
      </c>
      <c r="K1" s="50" t="s">
        <v>59</v>
      </c>
      <c r="L1" s="50" t="s">
        <v>60</v>
      </c>
      <c r="M1" s="50" t="s">
        <v>61</v>
      </c>
      <c r="N1" s="50" t="s">
        <v>71</v>
      </c>
      <c r="O1" s="50" t="s">
        <v>44</v>
      </c>
      <c r="P1" s="50" t="s">
        <v>4</v>
      </c>
      <c r="Q1" s="51" t="s">
        <v>62</v>
      </c>
    </row>
    <row r="2" spans="1:17" ht="6.75" customHeight="1" thickBot="1" x14ac:dyDescent="0.45">
      <c r="A2" s="32"/>
      <c r="Q2" s="33"/>
    </row>
    <row r="3" spans="1:17" ht="15" thickBot="1" x14ac:dyDescent="0.45">
      <c r="A3" s="54" t="s">
        <v>43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</row>
    <row r="4" spans="1:17" x14ac:dyDescent="0.4">
      <c r="A4" s="20" t="s">
        <v>0</v>
      </c>
      <c r="B4" s="21" t="s">
        <v>1</v>
      </c>
      <c r="C4" s="44">
        <v>4</v>
      </c>
      <c r="D4" s="22">
        <v>3</v>
      </c>
      <c r="E4" s="23">
        <v>2745</v>
      </c>
      <c r="F4" s="23">
        <v>308</v>
      </c>
      <c r="G4" s="24">
        <v>13</v>
      </c>
      <c r="H4" s="23">
        <v>495</v>
      </c>
      <c r="I4" s="23">
        <v>5</v>
      </c>
      <c r="J4" s="23">
        <v>53</v>
      </c>
      <c r="K4" s="23">
        <v>784</v>
      </c>
      <c r="L4" s="23">
        <v>504</v>
      </c>
      <c r="M4" s="23">
        <v>18</v>
      </c>
      <c r="N4" s="23">
        <v>60</v>
      </c>
      <c r="O4" s="23">
        <v>388</v>
      </c>
      <c r="P4" s="23">
        <f>8+44</f>
        <v>52</v>
      </c>
      <c r="Q4" s="21"/>
    </row>
    <row r="5" spans="1:17" x14ac:dyDescent="0.4">
      <c r="A5" s="1" t="s">
        <v>0</v>
      </c>
      <c r="B5" s="2" t="s">
        <v>11</v>
      </c>
      <c r="C5" s="3">
        <v>2</v>
      </c>
      <c r="D5" s="4">
        <v>4</v>
      </c>
      <c r="E5" s="5">
        <v>1883</v>
      </c>
      <c r="F5" s="5">
        <v>112</v>
      </c>
      <c r="G5" s="6">
        <v>17</v>
      </c>
      <c r="H5" s="5">
        <v>297</v>
      </c>
      <c r="I5" s="5">
        <v>22</v>
      </c>
      <c r="J5" s="5">
        <v>44</v>
      </c>
      <c r="K5" s="5">
        <v>457</v>
      </c>
      <c r="L5" s="5">
        <v>440</v>
      </c>
      <c r="M5" s="5">
        <v>24</v>
      </c>
      <c r="N5" s="5">
        <v>80</v>
      </c>
      <c r="O5" s="5">
        <v>338</v>
      </c>
      <c r="P5" s="5">
        <v>65</v>
      </c>
      <c r="Q5" s="2"/>
    </row>
    <row r="6" spans="1:17" x14ac:dyDescent="0.4">
      <c r="A6" s="1" t="s">
        <v>0</v>
      </c>
      <c r="B6" s="2" t="s">
        <v>8</v>
      </c>
      <c r="C6" s="3">
        <v>1</v>
      </c>
      <c r="D6" s="4">
        <v>1</v>
      </c>
      <c r="E6" s="5">
        <v>593</v>
      </c>
      <c r="F6" s="5">
        <v>116</v>
      </c>
      <c r="G6" s="6">
        <v>4</v>
      </c>
      <c r="H6" s="5">
        <f>23+43</f>
        <v>66</v>
      </c>
      <c r="I6" s="11"/>
      <c r="J6" s="5">
        <v>17</v>
      </c>
      <c r="K6" s="5">
        <f>96+9+2</f>
        <v>107</v>
      </c>
      <c r="L6" s="5">
        <f>142+9</f>
        <v>151</v>
      </c>
      <c r="M6" s="5">
        <v>14</v>
      </c>
      <c r="N6" s="5">
        <v>17</v>
      </c>
      <c r="O6" s="5">
        <f>18+38</f>
        <v>56</v>
      </c>
      <c r="P6" s="5">
        <v>13</v>
      </c>
      <c r="Q6" s="2"/>
    </row>
    <row r="7" spans="1:17" x14ac:dyDescent="0.4">
      <c r="A7" s="1" t="s">
        <v>0</v>
      </c>
      <c r="B7" s="2" t="s">
        <v>6</v>
      </c>
      <c r="C7" s="3">
        <v>1</v>
      </c>
      <c r="D7" s="4">
        <v>1</v>
      </c>
      <c r="E7" s="5">
        <v>121</v>
      </c>
      <c r="F7" s="5">
        <v>24</v>
      </c>
      <c r="G7" s="6">
        <v>3</v>
      </c>
      <c r="H7" s="5">
        <v>6</v>
      </c>
      <c r="I7" s="5">
        <v>5</v>
      </c>
      <c r="J7" s="5">
        <v>2</v>
      </c>
      <c r="K7" s="5">
        <v>16</v>
      </c>
      <c r="L7" s="5">
        <v>14</v>
      </c>
      <c r="M7" s="5">
        <v>1</v>
      </c>
      <c r="N7" s="5">
        <v>6</v>
      </c>
      <c r="O7" s="5">
        <v>5</v>
      </c>
      <c r="P7" s="5"/>
      <c r="Q7" s="2"/>
    </row>
    <row r="8" spans="1:17" x14ac:dyDescent="0.4">
      <c r="A8" s="1" t="s">
        <v>0</v>
      </c>
      <c r="B8" s="2" t="s">
        <v>20</v>
      </c>
      <c r="C8" s="12" t="s">
        <v>14</v>
      </c>
      <c r="D8" s="5" t="s">
        <v>14</v>
      </c>
      <c r="E8" s="5">
        <v>131</v>
      </c>
      <c r="F8" s="5">
        <v>13</v>
      </c>
      <c r="G8" s="11"/>
      <c r="H8" s="6">
        <f>6+9</f>
        <v>15</v>
      </c>
      <c r="I8" s="43">
        <v>6</v>
      </c>
      <c r="J8" s="11"/>
      <c r="K8" s="5">
        <v>23</v>
      </c>
      <c r="L8" s="5">
        <v>12</v>
      </c>
      <c r="M8" s="5">
        <v>3</v>
      </c>
      <c r="N8" s="5">
        <v>4</v>
      </c>
      <c r="O8" s="5">
        <v>7</v>
      </c>
      <c r="P8" s="5">
        <v>3</v>
      </c>
      <c r="Q8" s="2"/>
    </row>
    <row r="9" spans="1:17" x14ac:dyDescent="0.4">
      <c r="A9" s="1" t="s">
        <v>0</v>
      </c>
      <c r="B9" s="2" t="s">
        <v>13</v>
      </c>
      <c r="C9" s="12" t="s">
        <v>14</v>
      </c>
      <c r="D9" s="5" t="s">
        <v>14</v>
      </c>
      <c r="E9" s="5">
        <v>128</v>
      </c>
      <c r="F9" s="5">
        <v>24</v>
      </c>
      <c r="G9" s="6">
        <v>1</v>
      </c>
      <c r="H9" s="11"/>
      <c r="I9" s="11"/>
      <c r="J9" s="11"/>
      <c r="K9" s="11"/>
      <c r="L9" s="5">
        <v>13</v>
      </c>
      <c r="M9" s="5">
        <v>4</v>
      </c>
      <c r="N9" s="5">
        <v>8</v>
      </c>
      <c r="O9" s="5">
        <v>12</v>
      </c>
      <c r="P9" s="11"/>
      <c r="Q9" s="2"/>
    </row>
    <row r="10" spans="1:17" x14ac:dyDescent="0.4">
      <c r="A10" s="1" t="s">
        <v>0</v>
      </c>
      <c r="B10" s="2" t="s">
        <v>7</v>
      </c>
      <c r="C10" s="3">
        <v>1</v>
      </c>
      <c r="D10" s="4">
        <v>1</v>
      </c>
      <c r="E10" s="5">
        <v>137</v>
      </c>
      <c r="F10" s="5">
        <v>18</v>
      </c>
      <c r="G10" s="5">
        <v>1</v>
      </c>
      <c r="H10" s="5">
        <v>3</v>
      </c>
      <c r="I10" s="11"/>
      <c r="J10" s="5">
        <v>1</v>
      </c>
      <c r="K10" s="5">
        <v>2</v>
      </c>
      <c r="L10" s="5">
        <v>8</v>
      </c>
      <c r="M10" s="5">
        <v>3</v>
      </c>
      <c r="N10" s="5">
        <v>4</v>
      </c>
      <c r="O10" s="5">
        <v>8</v>
      </c>
      <c r="P10" s="11"/>
      <c r="Q10" s="2"/>
    </row>
    <row r="11" spans="1:17" x14ac:dyDescent="0.4">
      <c r="A11" s="1" t="s">
        <v>0</v>
      </c>
      <c r="B11" s="2" t="s">
        <v>17</v>
      </c>
      <c r="C11" s="12" t="s">
        <v>16</v>
      </c>
      <c r="D11" s="5" t="s">
        <v>16</v>
      </c>
      <c r="E11" s="4">
        <v>26</v>
      </c>
      <c r="F11" s="5">
        <v>3</v>
      </c>
      <c r="G11" s="11"/>
      <c r="H11" s="11"/>
      <c r="I11" s="11"/>
      <c r="J11" s="11"/>
      <c r="K11" s="5">
        <v>2</v>
      </c>
      <c r="L11" s="5">
        <v>3</v>
      </c>
      <c r="M11" s="11"/>
      <c r="N11" s="5">
        <v>2</v>
      </c>
      <c r="O11" s="5">
        <v>2</v>
      </c>
      <c r="P11" s="11"/>
      <c r="Q11" s="2"/>
    </row>
    <row r="12" spans="1:17" x14ac:dyDescent="0.4">
      <c r="A12" s="1" t="s">
        <v>0</v>
      </c>
      <c r="B12" s="2" t="s">
        <v>18</v>
      </c>
      <c r="C12" s="12" t="s">
        <v>16</v>
      </c>
      <c r="D12" s="5" t="s">
        <v>16</v>
      </c>
      <c r="E12" s="4">
        <v>85</v>
      </c>
      <c r="F12" s="5">
        <v>18</v>
      </c>
      <c r="G12" s="11"/>
      <c r="H12" s="11"/>
      <c r="I12" s="11"/>
      <c r="J12" s="11"/>
      <c r="K12" s="5">
        <v>20</v>
      </c>
      <c r="L12" s="5">
        <v>5</v>
      </c>
      <c r="M12" s="5">
        <v>2</v>
      </c>
      <c r="N12" s="5">
        <v>2</v>
      </c>
      <c r="O12" s="5">
        <v>4</v>
      </c>
      <c r="P12" s="5">
        <v>2</v>
      </c>
      <c r="Q12" s="2"/>
    </row>
    <row r="13" spans="1:17" x14ac:dyDescent="0.4">
      <c r="A13" s="1" t="s">
        <v>0</v>
      </c>
      <c r="B13" s="2" t="s">
        <v>15</v>
      </c>
      <c r="C13" s="12" t="s">
        <v>16</v>
      </c>
      <c r="D13" s="5" t="s">
        <v>16</v>
      </c>
      <c r="E13" s="4">
        <v>24</v>
      </c>
      <c r="F13" s="5">
        <v>7</v>
      </c>
      <c r="G13" s="11"/>
      <c r="H13" s="5">
        <f>3+4</f>
        <v>7</v>
      </c>
      <c r="I13" s="11"/>
      <c r="J13" s="11"/>
      <c r="K13" s="5">
        <v>4</v>
      </c>
      <c r="L13" s="5">
        <v>2</v>
      </c>
      <c r="M13" s="6">
        <v>3</v>
      </c>
      <c r="N13" s="5">
        <v>1</v>
      </c>
      <c r="O13" s="5">
        <v>3</v>
      </c>
      <c r="P13" s="11"/>
      <c r="Q13" s="2"/>
    </row>
    <row r="14" spans="1:17" s="38" customFormat="1" x14ac:dyDescent="0.4">
      <c r="A14" s="1" t="s">
        <v>0</v>
      </c>
      <c r="B14" s="2" t="s">
        <v>19</v>
      </c>
      <c r="C14" s="12" t="s">
        <v>16</v>
      </c>
      <c r="D14" s="5" t="s">
        <v>16</v>
      </c>
      <c r="E14" s="5">
        <v>1</v>
      </c>
      <c r="F14" s="5">
        <v>10</v>
      </c>
      <c r="G14" s="11"/>
      <c r="H14" s="11"/>
      <c r="I14" s="11"/>
      <c r="J14" s="11"/>
      <c r="K14" s="11"/>
      <c r="L14" s="11"/>
      <c r="M14" s="11"/>
      <c r="N14" s="11"/>
      <c r="O14" s="5">
        <v>2</v>
      </c>
      <c r="P14" s="11"/>
      <c r="Q14" s="2"/>
    </row>
    <row r="15" spans="1:17" s="42" customFormat="1" x14ac:dyDescent="0.4">
      <c r="A15" s="1" t="s">
        <v>0</v>
      </c>
      <c r="B15" s="2" t="s">
        <v>68</v>
      </c>
      <c r="C15" s="12" t="s">
        <v>16</v>
      </c>
      <c r="D15" s="5" t="s">
        <v>16</v>
      </c>
      <c r="E15" s="5">
        <v>6</v>
      </c>
      <c r="F15" s="5">
        <v>3</v>
      </c>
      <c r="G15" s="5"/>
      <c r="H15" s="5"/>
      <c r="I15" s="11"/>
      <c r="J15" s="11"/>
      <c r="K15" s="5"/>
      <c r="L15" s="5"/>
      <c r="M15" s="5"/>
      <c r="N15" s="5"/>
      <c r="O15" s="5">
        <v>1</v>
      </c>
      <c r="P15" s="5"/>
      <c r="Q15" s="13"/>
    </row>
    <row r="16" spans="1:17" x14ac:dyDescent="0.4">
      <c r="A16" s="1" t="s">
        <v>0</v>
      </c>
      <c r="B16" s="2" t="s">
        <v>9</v>
      </c>
      <c r="C16" s="3">
        <v>1</v>
      </c>
      <c r="D16" s="4">
        <v>1</v>
      </c>
      <c r="E16" s="5">
        <v>104</v>
      </c>
      <c r="F16" s="5">
        <v>9</v>
      </c>
      <c r="G16" s="11"/>
      <c r="H16" s="5">
        <v>23</v>
      </c>
      <c r="I16" s="5">
        <v>2</v>
      </c>
      <c r="J16" s="5">
        <v>9</v>
      </c>
      <c r="K16" s="5">
        <v>42</v>
      </c>
      <c r="L16" s="5">
        <v>5</v>
      </c>
      <c r="M16" s="5">
        <v>5</v>
      </c>
      <c r="N16" s="5">
        <v>1</v>
      </c>
      <c r="O16" s="5">
        <v>8</v>
      </c>
      <c r="P16" s="5">
        <v>1</v>
      </c>
      <c r="Q16" s="2"/>
    </row>
    <row r="17" spans="1:17" x14ac:dyDescent="0.4">
      <c r="A17" s="1" t="s">
        <v>0</v>
      </c>
      <c r="B17" s="2" t="s">
        <v>10</v>
      </c>
      <c r="C17" s="3">
        <v>1</v>
      </c>
      <c r="D17" s="4">
        <v>1</v>
      </c>
      <c r="E17" s="5">
        <v>143</v>
      </c>
      <c r="F17" s="4">
        <v>16</v>
      </c>
      <c r="G17" s="11"/>
      <c r="H17" s="5">
        <f>9+11</f>
        <v>20</v>
      </c>
      <c r="I17" s="11"/>
      <c r="J17" s="5">
        <v>7</v>
      </c>
      <c r="K17" s="5">
        <v>40</v>
      </c>
      <c r="L17" s="5">
        <v>8</v>
      </c>
      <c r="M17" s="5">
        <v>8</v>
      </c>
      <c r="N17" s="5">
        <v>5</v>
      </c>
      <c r="O17" s="5">
        <v>6</v>
      </c>
      <c r="P17" s="5"/>
      <c r="Q17" s="2"/>
    </row>
    <row r="18" spans="1:17" x14ac:dyDescent="0.4">
      <c r="A18" s="1" t="s">
        <v>0</v>
      </c>
      <c r="B18" s="2" t="s">
        <v>21</v>
      </c>
      <c r="C18" s="12">
        <v>1</v>
      </c>
      <c r="D18" s="5"/>
      <c r="E18" s="5">
        <v>126</v>
      </c>
      <c r="F18" s="5">
        <v>13</v>
      </c>
      <c r="G18" s="6">
        <v>1</v>
      </c>
      <c r="H18" s="5"/>
      <c r="I18" s="11"/>
      <c r="J18" s="11"/>
      <c r="K18" s="5"/>
      <c r="L18" s="5"/>
      <c r="M18" s="5"/>
      <c r="N18" s="5">
        <v>2</v>
      </c>
      <c r="O18" s="5">
        <v>8</v>
      </c>
      <c r="P18" s="5"/>
      <c r="Q18" s="2"/>
    </row>
    <row r="19" spans="1:17" x14ac:dyDescent="0.4">
      <c r="A19" s="1" t="s">
        <v>0</v>
      </c>
      <c r="B19" s="2" t="s">
        <v>22</v>
      </c>
      <c r="C19" s="12">
        <v>1</v>
      </c>
      <c r="D19" s="5"/>
      <c r="E19" s="5">
        <v>74</v>
      </c>
      <c r="F19" s="5">
        <v>11</v>
      </c>
      <c r="G19" s="6">
        <v>1</v>
      </c>
      <c r="H19" s="5"/>
      <c r="I19" s="11"/>
      <c r="J19" s="11"/>
      <c r="K19" s="5"/>
      <c r="L19" s="5"/>
      <c r="M19" s="5"/>
      <c r="N19" s="5">
        <v>2</v>
      </c>
      <c r="O19" s="5">
        <v>8</v>
      </c>
      <c r="P19" s="5"/>
      <c r="Q19" s="2"/>
    </row>
    <row r="20" spans="1:17" x14ac:dyDescent="0.4">
      <c r="A20" s="1" t="s">
        <v>0</v>
      </c>
      <c r="B20" s="2" t="s">
        <v>66</v>
      </c>
      <c r="C20" s="12">
        <v>1</v>
      </c>
      <c r="D20" s="5"/>
      <c r="E20" s="5"/>
      <c r="F20" s="5">
        <v>20</v>
      </c>
      <c r="G20" s="5"/>
      <c r="H20" s="5"/>
      <c r="I20" s="11"/>
      <c r="J20" s="11"/>
      <c r="K20" s="5"/>
      <c r="L20" s="5"/>
      <c r="M20" s="5"/>
      <c r="N20" s="5"/>
      <c r="O20" s="5">
        <v>20</v>
      </c>
      <c r="P20" s="5"/>
      <c r="Q20" s="13"/>
    </row>
    <row r="21" spans="1:17" x14ac:dyDescent="0.4">
      <c r="A21" s="1" t="s">
        <v>0</v>
      </c>
      <c r="B21" s="2" t="s">
        <v>65</v>
      </c>
      <c r="C21" s="12" t="s">
        <v>69</v>
      </c>
      <c r="D21" s="5"/>
      <c r="E21" s="5">
        <v>35</v>
      </c>
      <c r="F21" s="5">
        <v>6</v>
      </c>
      <c r="G21" s="5"/>
      <c r="H21" s="5"/>
      <c r="I21" s="11"/>
      <c r="J21" s="11"/>
      <c r="K21" s="5"/>
      <c r="L21" s="5"/>
      <c r="M21" s="5"/>
      <c r="N21" s="5"/>
      <c r="O21" s="5">
        <v>10</v>
      </c>
      <c r="P21" s="5"/>
      <c r="Q21" s="13">
        <v>2</v>
      </c>
    </row>
    <row r="22" spans="1:17" s="38" customFormat="1" x14ac:dyDescent="0.4">
      <c r="A22" s="1" t="s">
        <v>0</v>
      </c>
      <c r="B22" s="2" t="s">
        <v>67</v>
      </c>
      <c r="C22" s="12" t="s">
        <v>69</v>
      </c>
      <c r="D22" s="5"/>
      <c r="E22" s="5">
        <v>9</v>
      </c>
      <c r="F22" s="5">
        <v>2</v>
      </c>
      <c r="G22" s="5"/>
      <c r="H22" s="5"/>
      <c r="I22" s="11"/>
      <c r="J22" s="11"/>
      <c r="K22" s="5"/>
      <c r="L22" s="5"/>
      <c r="M22" s="5"/>
      <c r="N22" s="5"/>
      <c r="O22" s="5">
        <v>2</v>
      </c>
      <c r="P22" s="5"/>
      <c r="Q22" s="13"/>
    </row>
    <row r="23" spans="1:17" x14ac:dyDescent="0.4">
      <c r="A23" s="1" t="s">
        <v>0</v>
      </c>
      <c r="B23" s="2" t="s">
        <v>12</v>
      </c>
      <c r="C23" s="3">
        <v>1</v>
      </c>
      <c r="D23" s="4"/>
      <c r="E23" s="4"/>
      <c r="F23" s="5">
        <v>13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2"/>
    </row>
    <row r="24" spans="1:17" ht="15" thickBot="1" x14ac:dyDescent="0.45">
      <c r="A24" s="14" t="s">
        <v>0</v>
      </c>
      <c r="B24" s="15" t="s">
        <v>88</v>
      </c>
      <c r="C24" s="16">
        <v>1</v>
      </c>
      <c r="D24" s="17"/>
      <c r="E24" s="17">
        <v>50</v>
      </c>
      <c r="F24" s="17">
        <v>7</v>
      </c>
      <c r="G24" s="19">
        <v>1</v>
      </c>
      <c r="H24" s="19">
        <v>11</v>
      </c>
      <c r="I24" s="19">
        <v>6</v>
      </c>
      <c r="J24" s="19">
        <v>6</v>
      </c>
      <c r="K24" s="19"/>
      <c r="L24" s="19">
        <v>10</v>
      </c>
      <c r="M24" s="19">
        <v>2</v>
      </c>
      <c r="N24" s="19">
        <v>5</v>
      </c>
      <c r="O24" s="18">
        <v>10</v>
      </c>
      <c r="P24" s="19"/>
      <c r="Q24" s="15"/>
    </row>
    <row r="25" spans="1:17" ht="15" thickBot="1" x14ac:dyDescent="0.45">
      <c r="A25" s="54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6"/>
    </row>
    <row r="26" spans="1:17" ht="15" thickBot="1" x14ac:dyDescent="0.45">
      <c r="A26" s="7" t="s">
        <v>0</v>
      </c>
      <c r="B26" s="10" t="s">
        <v>24</v>
      </c>
      <c r="C26" s="45">
        <v>2</v>
      </c>
      <c r="D26" s="45">
        <v>2</v>
      </c>
      <c r="E26" s="9">
        <v>1378</v>
      </c>
      <c r="F26" s="9">
        <v>133</v>
      </c>
      <c r="G26" s="9">
        <v>27</v>
      </c>
      <c r="H26" s="9">
        <v>268</v>
      </c>
      <c r="I26" s="9">
        <v>33</v>
      </c>
      <c r="J26" s="9">
        <v>31</v>
      </c>
      <c r="K26" s="9">
        <v>579</v>
      </c>
      <c r="L26" s="9">
        <v>173</v>
      </c>
      <c r="M26" s="9">
        <v>29</v>
      </c>
      <c r="N26" s="9">
        <v>20</v>
      </c>
      <c r="O26" s="9">
        <v>61</v>
      </c>
      <c r="P26" s="9">
        <v>57</v>
      </c>
      <c r="Q26" s="8"/>
    </row>
    <row r="27" spans="1:17" ht="15" thickBot="1" x14ac:dyDescent="0.45">
      <c r="A27" s="54" t="s">
        <v>74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6"/>
    </row>
    <row r="28" spans="1:17" ht="15" thickBot="1" x14ac:dyDescent="0.45">
      <c r="A28" s="1" t="s">
        <v>0</v>
      </c>
      <c r="B28" s="11" t="s">
        <v>23</v>
      </c>
      <c r="C28" s="4">
        <v>1</v>
      </c>
      <c r="D28" s="4">
        <v>1</v>
      </c>
      <c r="E28" s="5">
        <v>292</v>
      </c>
      <c r="F28" s="5">
        <v>46</v>
      </c>
      <c r="G28" s="5">
        <v>3</v>
      </c>
      <c r="H28" s="5">
        <f>17+22</f>
        <v>39</v>
      </c>
      <c r="I28" s="11"/>
      <c r="J28" s="5">
        <v>5</v>
      </c>
      <c r="K28" s="5">
        <v>8</v>
      </c>
      <c r="L28" s="5">
        <v>14</v>
      </c>
      <c r="M28" s="5">
        <v>5</v>
      </c>
      <c r="N28" s="11"/>
      <c r="O28" s="11"/>
      <c r="P28" s="5">
        <v>2</v>
      </c>
      <c r="Q28" s="2"/>
    </row>
    <row r="29" spans="1:17" ht="15" thickBot="1" x14ac:dyDescent="0.45">
      <c r="A29" s="54" t="s">
        <v>75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6"/>
    </row>
    <row r="30" spans="1:17" x14ac:dyDescent="0.4">
      <c r="A30" s="1" t="s">
        <v>0</v>
      </c>
      <c r="B30" s="34" t="s">
        <v>77</v>
      </c>
      <c r="C30" s="4">
        <v>1</v>
      </c>
      <c r="D30" s="4"/>
      <c r="E30" s="4">
        <v>99</v>
      </c>
      <c r="F30" s="4">
        <v>15</v>
      </c>
      <c r="G30" s="5">
        <v>1</v>
      </c>
      <c r="H30" s="11"/>
      <c r="I30" s="11"/>
      <c r="J30" s="11"/>
      <c r="K30" s="11"/>
      <c r="L30" s="6"/>
      <c r="M30" s="11"/>
      <c r="N30" s="6">
        <v>10</v>
      </c>
      <c r="O30" s="6">
        <v>10</v>
      </c>
      <c r="P30" s="11"/>
      <c r="Q30" s="2"/>
    </row>
    <row r="31" spans="1:17" x14ac:dyDescent="0.4">
      <c r="A31" s="1" t="s">
        <v>0</v>
      </c>
      <c r="B31" s="34" t="s">
        <v>78</v>
      </c>
      <c r="C31" s="4">
        <v>1</v>
      </c>
      <c r="D31" s="4"/>
      <c r="E31" s="4">
        <v>4</v>
      </c>
      <c r="F31" s="4">
        <v>8</v>
      </c>
      <c r="G31" s="5"/>
      <c r="H31" s="11"/>
      <c r="I31" s="11"/>
      <c r="J31" s="11"/>
      <c r="K31" s="11"/>
      <c r="L31" s="6"/>
      <c r="M31" s="11"/>
      <c r="N31" s="11"/>
      <c r="O31" s="6">
        <v>5</v>
      </c>
      <c r="P31" s="11"/>
      <c r="Q31" s="2"/>
    </row>
    <row r="32" spans="1:17" ht="15" thickBot="1" x14ac:dyDescent="0.45">
      <c r="A32" s="1" t="s">
        <v>0</v>
      </c>
      <c r="B32" s="34" t="s">
        <v>79</v>
      </c>
      <c r="C32" s="4">
        <v>1</v>
      </c>
      <c r="D32" s="4"/>
      <c r="E32" s="4">
        <v>185</v>
      </c>
      <c r="F32" s="4">
        <v>25</v>
      </c>
      <c r="G32" s="5">
        <v>1</v>
      </c>
      <c r="H32" s="11"/>
      <c r="I32" s="11"/>
      <c r="J32" s="11"/>
      <c r="K32" s="11"/>
      <c r="L32" s="6">
        <v>2</v>
      </c>
      <c r="M32" s="11"/>
      <c r="N32" s="11"/>
      <c r="O32" s="6">
        <v>10</v>
      </c>
      <c r="P32" s="11"/>
      <c r="Q32" s="2"/>
    </row>
    <row r="33" spans="1:17" ht="15" thickBot="1" x14ac:dyDescent="0.45">
      <c r="A33" s="54" t="s">
        <v>76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6"/>
    </row>
    <row r="34" spans="1:17" ht="15" thickBot="1" x14ac:dyDescent="0.45">
      <c r="A34" s="14" t="s">
        <v>0</v>
      </c>
      <c r="B34" s="19" t="s">
        <v>5</v>
      </c>
      <c r="C34" s="17">
        <v>1</v>
      </c>
      <c r="D34" s="17"/>
      <c r="E34" s="18">
        <v>53</v>
      </c>
      <c r="F34" s="18">
        <v>14</v>
      </c>
      <c r="G34" s="18">
        <v>6</v>
      </c>
      <c r="H34" s="19"/>
      <c r="I34" s="19"/>
      <c r="J34" s="19"/>
      <c r="K34" s="19"/>
      <c r="L34" s="19"/>
      <c r="M34" s="18">
        <v>5</v>
      </c>
      <c r="N34" s="19"/>
      <c r="O34" s="19"/>
      <c r="P34" s="19"/>
      <c r="Q34" s="25">
        <v>8</v>
      </c>
    </row>
    <row r="35" spans="1:17" ht="15" thickBot="1" x14ac:dyDescent="0.45">
      <c r="A35" s="54" t="s">
        <v>85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6"/>
    </row>
    <row r="36" spans="1:17" s="41" customFormat="1" ht="15" thickBot="1" x14ac:dyDescent="0.45">
      <c r="A36" s="7" t="s">
        <v>0</v>
      </c>
      <c r="B36" s="8" t="s">
        <v>63</v>
      </c>
      <c r="C36" s="46">
        <v>1</v>
      </c>
      <c r="D36" s="47">
        <v>1</v>
      </c>
      <c r="E36" s="45">
        <v>236</v>
      </c>
      <c r="F36" s="45">
        <v>82</v>
      </c>
      <c r="G36" s="26">
        <v>1</v>
      </c>
      <c r="H36" s="10">
        <v>9</v>
      </c>
      <c r="I36" s="10"/>
      <c r="J36" s="10"/>
      <c r="K36" s="10"/>
      <c r="L36" s="26">
        <v>18</v>
      </c>
      <c r="M36" s="26">
        <v>12</v>
      </c>
      <c r="N36" s="9">
        <v>3</v>
      </c>
      <c r="O36" s="26">
        <v>20</v>
      </c>
      <c r="P36" s="9">
        <v>1</v>
      </c>
      <c r="Q36" s="8"/>
    </row>
    <row r="37" spans="1:17" ht="15" thickBot="1" x14ac:dyDescent="0.45">
      <c r="A37" s="20" t="s">
        <v>0</v>
      </c>
      <c r="B37" s="21" t="s">
        <v>64</v>
      </c>
      <c r="C37" s="39"/>
      <c r="D37" s="40"/>
      <c r="E37" s="22">
        <v>170</v>
      </c>
      <c r="F37" s="22">
        <v>14</v>
      </c>
      <c r="G37" s="24"/>
      <c r="H37" s="10">
        <v>22</v>
      </c>
      <c r="I37" s="10"/>
      <c r="J37" s="10">
        <v>6</v>
      </c>
      <c r="K37" s="10">
        <v>48</v>
      </c>
      <c r="L37" s="26">
        <v>8</v>
      </c>
      <c r="M37" s="26">
        <v>1</v>
      </c>
      <c r="N37" s="10"/>
      <c r="O37" s="26"/>
      <c r="P37" s="10"/>
      <c r="Q37" s="8"/>
    </row>
    <row r="38" spans="1:17" ht="15" thickBot="1" x14ac:dyDescent="0.45">
      <c r="A38" s="54" t="s">
        <v>86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6"/>
    </row>
    <row r="39" spans="1:17" ht="15" customHeight="1" x14ac:dyDescent="0.4">
      <c r="A39" s="1" t="s">
        <v>0</v>
      </c>
      <c r="B39" s="2" t="s">
        <v>81</v>
      </c>
      <c r="C39" s="3">
        <v>2</v>
      </c>
      <c r="D39" s="4">
        <v>2</v>
      </c>
      <c r="E39" s="5">
        <v>545</v>
      </c>
      <c r="F39" s="5">
        <v>42</v>
      </c>
      <c r="G39" s="5">
        <v>1</v>
      </c>
      <c r="H39" s="11"/>
      <c r="I39" s="11"/>
      <c r="J39" s="11"/>
      <c r="K39" s="11"/>
      <c r="L39" s="11"/>
      <c r="M39" s="11"/>
      <c r="N39" s="6"/>
      <c r="O39" s="6">
        <v>15</v>
      </c>
      <c r="P39" s="57" t="s">
        <v>87</v>
      </c>
      <c r="Q39" s="2"/>
    </row>
    <row r="40" spans="1:17" x14ac:dyDescent="0.4">
      <c r="A40" s="1" t="s">
        <v>0</v>
      </c>
      <c r="B40" s="2" t="s">
        <v>82</v>
      </c>
      <c r="C40" s="3">
        <v>1</v>
      </c>
      <c r="D40" s="4"/>
      <c r="E40" s="5">
        <v>16</v>
      </c>
      <c r="F40" s="5">
        <v>6</v>
      </c>
      <c r="G40" s="5"/>
      <c r="H40" s="11"/>
      <c r="I40" s="11"/>
      <c r="J40" s="11"/>
      <c r="K40" s="11"/>
      <c r="L40" s="11"/>
      <c r="M40" s="11"/>
      <c r="N40" s="6"/>
      <c r="O40" s="6">
        <v>2</v>
      </c>
      <c r="P40" s="58"/>
      <c r="Q40" s="2"/>
    </row>
    <row r="41" spans="1:17" x14ac:dyDescent="0.4">
      <c r="A41" s="1" t="s">
        <v>0</v>
      </c>
      <c r="B41" s="2" t="s">
        <v>84</v>
      </c>
      <c r="C41" s="3">
        <v>1</v>
      </c>
      <c r="D41" s="4"/>
      <c r="E41" s="5">
        <v>11</v>
      </c>
      <c r="F41" s="5">
        <v>2</v>
      </c>
      <c r="G41" s="5"/>
      <c r="H41" s="11"/>
      <c r="I41" s="11"/>
      <c r="J41" s="11"/>
      <c r="K41" s="11"/>
      <c r="L41" s="11"/>
      <c r="M41" s="11"/>
      <c r="N41" s="6"/>
      <c r="O41" s="6">
        <v>2</v>
      </c>
      <c r="P41" s="58"/>
      <c r="Q41" s="2"/>
    </row>
    <row r="42" spans="1:17" x14ac:dyDescent="0.4">
      <c r="A42" s="1" t="s">
        <v>0</v>
      </c>
      <c r="B42" s="2" t="s">
        <v>83</v>
      </c>
      <c r="C42" s="3">
        <v>1</v>
      </c>
      <c r="D42" s="4">
        <v>1</v>
      </c>
      <c r="E42" s="5">
        <v>97</v>
      </c>
      <c r="F42" s="5">
        <v>6</v>
      </c>
      <c r="G42" s="5">
        <v>1</v>
      </c>
      <c r="H42" s="5">
        <v>4</v>
      </c>
      <c r="I42" s="5">
        <v>2</v>
      </c>
      <c r="J42" s="5">
        <v>2</v>
      </c>
      <c r="K42" s="5"/>
      <c r="L42" s="5">
        <v>2</v>
      </c>
      <c r="M42" s="5"/>
      <c r="N42" s="6"/>
      <c r="O42" s="6">
        <v>6</v>
      </c>
      <c r="P42" s="58"/>
      <c r="Q42" s="2"/>
    </row>
    <row r="43" spans="1:17" ht="15" thickBot="1" x14ac:dyDescent="0.45">
      <c r="A43" s="14" t="s">
        <v>0</v>
      </c>
      <c r="B43" s="15" t="s">
        <v>39</v>
      </c>
      <c r="C43" s="16">
        <v>1</v>
      </c>
      <c r="D43" s="17">
        <v>1</v>
      </c>
      <c r="E43" s="18">
        <v>2</v>
      </c>
      <c r="F43" s="18">
        <v>25</v>
      </c>
      <c r="G43" s="18">
        <v>2</v>
      </c>
      <c r="H43" s="18">
        <v>32</v>
      </c>
      <c r="I43" s="19"/>
      <c r="J43" s="19">
        <v>8</v>
      </c>
      <c r="K43" s="19">
        <v>34</v>
      </c>
      <c r="L43" s="19">
        <v>5</v>
      </c>
      <c r="M43" s="19">
        <v>8</v>
      </c>
      <c r="N43" s="27">
        <v>3</v>
      </c>
      <c r="O43" s="27">
        <v>53</v>
      </c>
      <c r="P43" s="58"/>
      <c r="Q43" s="15"/>
    </row>
    <row r="44" spans="1:17" ht="15" thickBot="1" x14ac:dyDescent="0.45">
      <c r="A44" s="14" t="s">
        <v>0</v>
      </c>
      <c r="B44" s="15" t="s">
        <v>80</v>
      </c>
      <c r="C44" s="16">
        <v>1</v>
      </c>
      <c r="D44" s="17"/>
      <c r="E44" s="18">
        <v>35</v>
      </c>
      <c r="F44" s="18"/>
      <c r="G44" s="18"/>
      <c r="H44" s="18"/>
      <c r="I44" s="19"/>
      <c r="J44" s="19"/>
      <c r="K44" s="19"/>
      <c r="L44" s="19"/>
      <c r="M44" s="19"/>
      <c r="N44" s="27"/>
      <c r="O44" s="27"/>
      <c r="P44" s="59"/>
      <c r="Q44" s="15"/>
    </row>
    <row r="45" spans="1:17" ht="15" thickBot="1" x14ac:dyDescent="0.45">
      <c r="A45" s="52" t="s">
        <v>46</v>
      </c>
      <c r="B45" s="53"/>
      <c r="C45" s="37">
        <f>SUM(C4:C24,C26:C34,C36:C44)</f>
        <v>31</v>
      </c>
      <c r="D45" s="37">
        <f>SUM(D4:D24,D26:D34,D36:D44)</f>
        <v>20</v>
      </c>
      <c r="E45" s="37">
        <f>SUM(E4:E24,E26:E34,E36:E44)</f>
        <v>9544</v>
      </c>
      <c r="F45" s="37">
        <f t="shared" ref="F45:Q45" si="0">SUM(F4:F24,F26:F34,F36:F43)</f>
        <v>1171</v>
      </c>
      <c r="G45" s="37">
        <f t="shared" si="0"/>
        <v>85</v>
      </c>
      <c r="H45" s="37">
        <f t="shared" si="0"/>
        <v>1317</v>
      </c>
      <c r="I45" s="37">
        <f t="shared" si="0"/>
        <v>81</v>
      </c>
      <c r="J45" s="37">
        <f t="shared" si="0"/>
        <v>191</v>
      </c>
      <c r="K45" s="37">
        <f t="shared" si="0"/>
        <v>2166</v>
      </c>
      <c r="L45" s="37">
        <f t="shared" si="0"/>
        <v>1397</v>
      </c>
      <c r="M45" s="37">
        <f t="shared" si="0"/>
        <v>147</v>
      </c>
      <c r="N45" s="37">
        <f t="shared" si="0"/>
        <v>235</v>
      </c>
      <c r="O45" s="37">
        <f t="shared" si="0"/>
        <v>1082</v>
      </c>
      <c r="P45" s="37">
        <f t="shared" si="0"/>
        <v>196</v>
      </c>
      <c r="Q45" s="37">
        <f t="shared" si="0"/>
        <v>10</v>
      </c>
    </row>
    <row r="46" spans="1:17" x14ac:dyDescent="0.4">
      <c r="A46" s="35"/>
      <c r="B46" s="36"/>
    </row>
    <row r="47" spans="1:17" x14ac:dyDescent="0.4">
      <c r="A47" s="32"/>
      <c r="C47" t="s">
        <v>25</v>
      </c>
      <c r="Q47" s="33"/>
    </row>
    <row r="48" spans="1:17" x14ac:dyDescent="0.4">
      <c r="A48" s="32"/>
      <c r="C48" t="s">
        <v>26</v>
      </c>
      <c r="Q48" s="33"/>
    </row>
    <row r="49" spans="1:17" x14ac:dyDescent="0.4">
      <c r="A49" s="32"/>
      <c r="C49" t="s">
        <v>72</v>
      </c>
      <c r="Q49" s="33"/>
    </row>
    <row r="50" spans="1:17" ht="15" thickBot="1" x14ac:dyDescent="0.45">
      <c r="A50" s="32"/>
      <c r="Q50" s="33"/>
    </row>
    <row r="51" spans="1:17" ht="15" thickBot="1" x14ac:dyDescent="0.45">
      <c r="A51" s="54" t="s">
        <v>42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6"/>
    </row>
    <row r="52" spans="1:17" x14ac:dyDescent="0.4">
      <c r="A52" s="28"/>
      <c r="B52" s="29"/>
      <c r="C52" s="30"/>
      <c r="D52" s="30"/>
      <c r="E52" s="30"/>
      <c r="F52" s="30"/>
      <c r="G52" s="29"/>
      <c r="H52" s="30"/>
      <c r="I52" s="30"/>
      <c r="J52" s="29"/>
      <c r="K52" s="29"/>
      <c r="L52" s="29"/>
      <c r="M52" s="29"/>
      <c r="N52" s="29"/>
      <c r="O52" s="30"/>
      <c r="P52" s="30"/>
      <c r="Q52" s="31"/>
    </row>
    <row r="53" spans="1:17" s="38" customFormat="1" x14ac:dyDescent="0.4">
      <c r="A53" s="1" t="s">
        <v>27</v>
      </c>
      <c r="B53" s="11" t="s">
        <v>28</v>
      </c>
      <c r="C53" s="5">
        <v>1</v>
      </c>
      <c r="D53" s="5">
        <v>1</v>
      </c>
      <c r="E53" s="5">
        <v>106</v>
      </c>
      <c r="F53" s="5">
        <v>19</v>
      </c>
      <c r="G53" s="5">
        <v>2</v>
      </c>
      <c r="H53" s="5">
        <v>24</v>
      </c>
      <c r="I53" s="11"/>
      <c r="J53" s="5">
        <v>7</v>
      </c>
      <c r="K53" s="5">
        <v>8</v>
      </c>
      <c r="L53" s="5">
        <v>4</v>
      </c>
      <c r="M53" s="5">
        <v>1</v>
      </c>
      <c r="N53" s="5">
        <v>1</v>
      </c>
      <c r="O53" s="5">
        <v>15</v>
      </c>
      <c r="P53" s="5">
        <v>1</v>
      </c>
      <c r="Q53" s="2"/>
    </row>
    <row r="54" spans="1:17" s="38" customFormat="1" x14ac:dyDescent="0.4">
      <c r="A54" s="1" t="s">
        <v>27</v>
      </c>
      <c r="B54" s="11" t="s">
        <v>49</v>
      </c>
      <c r="C54" s="5">
        <v>1</v>
      </c>
      <c r="D54" s="5">
        <v>1</v>
      </c>
      <c r="E54" s="5">
        <v>105</v>
      </c>
      <c r="F54" s="5">
        <v>4</v>
      </c>
      <c r="G54" s="5">
        <v>1</v>
      </c>
      <c r="H54" s="5">
        <v>26</v>
      </c>
      <c r="I54" s="11"/>
      <c r="J54" s="5">
        <v>4</v>
      </c>
      <c r="K54" s="5">
        <v>22</v>
      </c>
      <c r="L54" s="5">
        <v>6</v>
      </c>
      <c r="M54" s="11"/>
      <c r="N54" s="11">
        <v>12</v>
      </c>
      <c r="O54" s="5" t="s">
        <v>51</v>
      </c>
      <c r="P54" s="5">
        <v>3</v>
      </c>
      <c r="Q54" s="2"/>
    </row>
    <row r="55" spans="1:17" s="38" customFormat="1" x14ac:dyDescent="0.4">
      <c r="A55" s="1"/>
      <c r="B55" s="11"/>
      <c r="C55" s="5"/>
      <c r="D55" s="5"/>
      <c r="E55" s="5"/>
      <c r="F55" s="5"/>
      <c r="G55" s="11"/>
      <c r="H55" s="11"/>
      <c r="I55" s="11"/>
      <c r="J55" s="11"/>
      <c r="K55" s="11"/>
      <c r="L55" s="11"/>
      <c r="M55" s="11"/>
      <c r="N55" s="11"/>
      <c r="O55" s="5"/>
      <c r="P55" s="5"/>
      <c r="Q55" s="2"/>
    </row>
    <row r="56" spans="1:17" s="38" customFormat="1" x14ac:dyDescent="0.4">
      <c r="A56" s="1" t="s">
        <v>27</v>
      </c>
      <c r="B56" s="11" t="s">
        <v>55</v>
      </c>
      <c r="C56" s="5">
        <v>1</v>
      </c>
      <c r="D56" s="5">
        <v>1</v>
      </c>
      <c r="E56" s="5">
        <v>238</v>
      </c>
      <c r="F56" s="5">
        <v>36</v>
      </c>
      <c r="G56" s="5">
        <v>2</v>
      </c>
      <c r="H56" s="5">
        <v>56</v>
      </c>
      <c r="I56" s="5">
        <v>3</v>
      </c>
      <c r="J56" s="5">
        <v>5</v>
      </c>
      <c r="K56" s="5">
        <v>17</v>
      </c>
      <c r="L56" s="5">
        <v>28</v>
      </c>
      <c r="M56" s="5">
        <v>4</v>
      </c>
      <c r="N56" s="5">
        <v>3</v>
      </c>
      <c r="O56" s="5">
        <v>25</v>
      </c>
      <c r="P56" s="5">
        <v>2</v>
      </c>
      <c r="Q56" s="2"/>
    </row>
    <row r="57" spans="1:17" s="38" customFormat="1" x14ac:dyDescent="0.4">
      <c r="A57" s="1" t="s">
        <v>27</v>
      </c>
      <c r="B57" s="11" t="s">
        <v>54</v>
      </c>
      <c r="C57" s="5">
        <v>1</v>
      </c>
      <c r="D57" s="5">
        <v>1</v>
      </c>
      <c r="E57" s="5">
        <v>77</v>
      </c>
      <c r="F57" s="5">
        <v>37</v>
      </c>
      <c r="G57" s="5">
        <v>1</v>
      </c>
      <c r="H57" s="11"/>
      <c r="I57" s="11"/>
      <c r="J57" s="11"/>
      <c r="K57" s="5">
        <v>1</v>
      </c>
      <c r="L57" s="5">
        <v>4</v>
      </c>
      <c r="M57" s="11"/>
      <c r="N57" s="5">
        <v>1</v>
      </c>
      <c r="O57" s="5">
        <v>65</v>
      </c>
      <c r="P57" s="5">
        <v>2</v>
      </c>
      <c r="Q57" s="2"/>
    </row>
    <row r="58" spans="1:17" s="38" customFormat="1" x14ac:dyDescent="0.4">
      <c r="A58" s="1"/>
      <c r="B58" s="11"/>
      <c r="C58" s="5"/>
      <c r="D58" s="5"/>
      <c r="E58" s="5"/>
      <c r="F58" s="5"/>
      <c r="G58" s="11"/>
      <c r="H58" s="5"/>
      <c r="I58" s="11"/>
      <c r="J58" s="5"/>
      <c r="K58" s="5"/>
      <c r="L58" s="11"/>
      <c r="M58" s="5"/>
      <c r="N58" s="5"/>
      <c r="O58" s="11"/>
      <c r="P58" s="5"/>
      <c r="Q58" s="2"/>
    </row>
    <row r="59" spans="1:17" s="38" customFormat="1" x14ac:dyDescent="0.4">
      <c r="A59" s="1" t="s">
        <v>27</v>
      </c>
      <c r="B59" s="11" t="s">
        <v>29</v>
      </c>
      <c r="C59" s="5">
        <v>2</v>
      </c>
      <c r="D59" s="5">
        <v>1</v>
      </c>
      <c r="E59" s="5">
        <v>404</v>
      </c>
      <c r="F59" s="5">
        <v>21</v>
      </c>
      <c r="G59" s="5">
        <v>4</v>
      </c>
      <c r="H59" s="5">
        <v>68</v>
      </c>
      <c r="I59" s="11"/>
      <c r="J59" s="5">
        <v>10</v>
      </c>
      <c r="K59" s="5">
        <v>55</v>
      </c>
      <c r="L59" s="5">
        <v>41</v>
      </c>
      <c r="M59" s="5">
        <v>14</v>
      </c>
      <c r="N59" s="5">
        <v>4</v>
      </c>
      <c r="O59" s="5">
        <v>45</v>
      </c>
      <c r="P59" s="5">
        <v>8</v>
      </c>
      <c r="Q59" s="2"/>
    </row>
    <row r="60" spans="1:17" s="38" customFormat="1" x14ac:dyDescent="0.4">
      <c r="A60" s="1" t="s">
        <v>27</v>
      </c>
      <c r="B60" s="11" t="s">
        <v>89</v>
      </c>
      <c r="C60" s="5">
        <v>1</v>
      </c>
      <c r="D60" s="5">
        <v>2</v>
      </c>
      <c r="E60" s="5">
        <v>345</v>
      </c>
      <c r="F60" s="5">
        <v>39</v>
      </c>
      <c r="G60" s="5">
        <v>5</v>
      </c>
      <c r="H60" s="5">
        <v>4</v>
      </c>
      <c r="I60" s="11"/>
      <c r="J60" s="5">
        <v>6</v>
      </c>
      <c r="K60" s="5">
        <v>13</v>
      </c>
      <c r="L60" s="5">
        <v>12</v>
      </c>
      <c r="M60" s="5">
        <v>2</v>
      </c>
      <c r="N60" s="5">
        <v>11</v>
      </c>
      <c r="O60" s="5">
        <v>21</v>
      </c>
      <c r="P60" s="5">
        <v>0</v>
      </c>
      <c r="Q60" s="2"/>
    </row>
    <row r="61" spans="1:17" s="38" customFormat="1" x14ac:dyDescent="0.4">
      <c r="A61" s="1" t="s">
        <v>27</v>
      </c>
      <c r="B61" s="11" t="s">
        <v>30</v>
      </c>
      <c r="C61" s="5">
        <v>1</v>
      </c>
      <c r="D61" s="5">
        <v>1</v>
      </c>
      <c r="E61" s="5">
        <v>161</v>
      </c>
      <c r="F61" s="5">
        <v>26</v>
      </c>
      <c r="G61" s="5">
        <v>1</v>
      </c>
      <c r="H61" s="5">
        <v>69</v>
      </c>
      <c r="I61" s="5">
        <v>24</v>
      </c>
      <c r="J61" s="5">
        <v>8</v>
      </c>
      <c r="K61" s="5">
        <v>75</v>
      </c>
      <c r="L61" s="5">
        <v>20</v>
      </c>
      <c r="M61" s="5">
        <v>11</v>
      </c>
      <c r="N61" s="5">
        <v>8</v>
      </c>
      <c r="O61" s="5">
        <v>50</v>
      </c>
      <c r="P61" s="5">
        <v>10</v>
      </c>
      <c r="Q61" s="2"/>
    </row>
    <row r="62" spans="1:17" s="38" customFormat="1" x14ac:dyDescent="0.4">
      <c r="A62" s="1"/>
      <c r="B62" s="1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11"/>
      <c r="P62" s="5"/>
      <c r="Q62" s="2"/>
    </row>
    <row r="63" spans="1:17" s="38" customFormat="1" x14ac:dyDescent="0.4">
      <c r="A63" s="1" t="s">
        <v>27</v>
      </c>
      <c r="B63" s="11" t="s">
        <v>93</v>
      </c>
      <c r="C63" s="5">
        <v>4</v>
      </c>
      <c r="D63" s="5">
        <v>6</v>
      </c>
      <c r="E63" s="5">
        <f>1256+44</f>
        <v>1300</v>
      </c>
      <c r="F63" s="5">
        <v>46</v>
      </c>
      <c r="G63" s="5">
        <v>15</v>
      </c>
      <c r="H63" s="5">
        <v>211</v>
      </c>
      <c r="I63" s="5">
        <v>24</v>
      </c>
      <c r="J63" s="5">
        <v>75</v>
      </c>
      <c r="K63" s="5">
        <v>199</v>
      </c>
      <c r="L63" s="5">
        <v>510</v>
      </c>
      <c r="M63" s="5">
        <v>104</v>
      </c>
      <c r="N63" s="5">
        <v>131</v>
      </c>
      <c r="O63" s="5">
        <v>96</v>
      </c>
      <c r="P63" s="5">
        <v>12</v>
      </c>
      <c r="Q63" s="2"/>
    </row>
    <row r="64" spans="1:17" s="38" customFormat="1" x14ac:dyDescent="0.4">
      <c r="A64" s="1" t="s">
        <v>27</v>
      </c>
      <c r="B64" s="11" t="s">
        <v>56</v>
      </c>
      <c r="C64" s="5">
        <v>1</v>
      </c>
      <c r="D64" s="5"/>
      <c r="E64" s="5"/>
      <c r="F64" s="5">
        <v>13</v>
      </c>
      <c r="G64" s="5"/>
      <c r="H64" s="5"/>
      <c r="I64" s="5"/>
      <c r="J64" s="5"/>
      <c r="K64" s="5"/>
      <c r="L64" s="5"/>
      <c r="M64" s="5">
        <v>1</v>
      </c>
      <c r="N64" s="5"/>
      <c r="O64" s="5">
        <v>31</v>
      </c>
      <c r="P64" s="5"/>
      <c r="Q64" s="2"/>
    </row>
    <row r="65" spans="1:17" s="38" customFormat="1" x14ac:dyDescent="0.4">
      <c r="A65" s="1" t="s">
        <v>27</v>
      </c>
      <c r="B65" s="11" t="s">
        <v>31</v>
      </c>
      <c r="C65" s="5">
        <v>2</v>
      </c>
      <c r="D65" s="5">
        <v>4</v>
      </c>
      <c r="E65" s="5">
        <v>1329</v>
      </c>
      <c r="F65" s="5">
        <v>247</v>
      </c>
      <c r="G65" s="5">
        <v>10</v>
      </c>
      <c r="H65" s="5">
        <v>97</v>
      </c>
      <c r="I65" s="5">
        <v>39</v>
      </c>
      <c r="J65" s="5">
        <v>90</v>
      </c>
      <c r="K65" s="5">
        <v>799</v>
      </c>
      <c r="L65" s="5">
        <v>156</v>
      </c>
      <c r="M65" s="5">
        <v>29</v>
      </c>
      <c r="N65" s="5">
        <v>89</v>
      </c>
      <c r="O65" s="5">
        <v>40</v>
      </c>
      <c r="P65" s="5">
        <v>16</v>
      </c>
      <c r="Q65" s="2"/>
    </row>
    <row r="66" spans="1:17" s="38" customFormat="1" x14ac:dyDescent="0.4">
      <c r="A66" s="1" t="s">
        <v>27</v>
      </c>
      <c r="B66" s="11" t="s">
        <v>32</v>
      </c>
      <c r="C66" s="5">
        <v>1</v>
      </c>
      <c r="D66" s="5">
        <v>1</v>
      </c>
      <c r="E66" s="5">
        <v>554</v>
      </c>
      <c r="F66" s="5">
        <v>94</v>
      </c>
      <c r="G66" s="5">
        <v>4</v>
      </c>
      <c r="H66" s="5">
        <v>109</v>
      </c>
      <c r="I66" s="5">
        <v>37</v>
      </c>
      <c r="J66" s="5">
        <v>18</v>
      </c>
      <c r="K66" s="5">
        <v>86</v>
      </c>
      <c r="L66" s="5">
        <v>43</v>
      </c>
      <c r="M66" s="5">
        <v>10</v>
      </c>
      <c r="N66" s="5">
        <v>24</v>
      </c>
      <c r="O66" s="5">
        <v>72</v>
      </c>
      <c r="P66" s="5">
        <v>16</v>
      </c>
      <c r="Q66" s="2"/>
    </row>
    <row r="67" spans="1:17" s="38" customFormat="1" x14ac:dyDescent="0.4">
      <c r="A67" s="1" t="s">
        <v>27</v>
      </c>
      <c r="B67" s="11" t="s">
        <v>91</v>
      </c>
      <c r="C67" s="5">
        <v>8</v>
      </c>
      <c r="D67" s="5">
        <v>6</v>
      </c>
      <c r="E67" s="5">
        <v>4098</v>
      </c>
      <c r="F67" s="5">
        <v>177</v>
      </c>
      <c r="G67" s="5">
        <v>39</v>
      </c>
      <c r="H67" s="5">
        <v>401</v>
      </c>
      <c r="I67" s="5">
        <v>43</v>
      </c>
      <c r="J67" s="5">
        <v>168</v>
      </c>
      <c r="K67" s="5">
        <v>423</v>
      </c>
      <c r="L67" s="5">
        <v>1068</v>
      </c>
      <c r="M67" s="5" t="s">
        <v>50</v>
      </c>
      <c r="N67" s="5">
        <v>256</v>
      </c>
      <c r="O67" s="5">
        <v>401</v>
      </c>
      <c r="P67" s="5">
        <v>53</v>
      </c>
      <c r="Q67" s="2">
        <v>1</v>
      </c>
    </row>
    <row r="68" spans="1:17" s="38" customFormat="1" x14ac:dyDescent="0.4">
      <c r="A68" s="1" t="s">
        <v>27</v>
      </c>
      <c r="B68" s="11" t="s">
        <v>90</v>
      </c>
      <c r="C68" s="5">
        <v>2</v>
      </c>
      <c r="D68" s="5">
        <v>6</v>
      </c>
      <c r="E68" s="5">
        <v>1352</v>
      </c>
      <c r="F68" s="5">
        <v>127</v>
      </c>
      <c r="G68" s="5">
        <v>6</v>
      </c>
      <c r="H68" s="5">
        <v>280</v>
      </c>
      <c r="I68" s="5">
        <v>61</v>
      </c>
      <c r="J68" s="5">
        <v>204</v>
      </c>
      <c r="K68" s="5">
        <v>564</v>
      </c>
      <c r="L68" s="5">
        <v>142</v>
      </c>
      <c r="M68" s="5">
        <v>79</v>
      </c>
      <c r="N68" s="5">
        <v>47</v>
      </c>
      <c r="O68" s="5">
        <v>62</v>
      </c>
      <c r="P68" s="5">
        <v>27</v>
      </c>
      <c r="Q68" s="2"/>
    </row>
    <row r="69" spans="1:17" s="38" customFormat="1" x14ac:dyDescent="0.4">
      <c r="A69" s="1" t="s">
        <v>27</v>
      </c>
      <c r="B69" s="11" t="s">
        <v>47</v>
      </c>
      <c r="C69" s="5">
        <v>2</v>
      </c>
      <c r="D69" s="5">
        <v>1</v>
      </c>
      <c r="E69" s="5">
        <v>1090</v>
      </c>
      <c r="F69" s="5">
        <v>84</v>
      </c>
      <c r="G69" s="5">
        <v>4</v>
      </c>
      <c r="H69" s="5">
        <v>17</v>
      </c>
      <c r="I69" s="5"/>
      <c r="J69" s="5">
        <v>6</v>
      </c>
      <c r="K69" s="5">
        <v>5</v>
      </c>
      <c r="L69" s="5">
        <v>52</v>
      </c>
      <c r="M69" s="5">
        <v>1</v>
      </c>
      <c r="N69" s="5">
        <v>1</v>
      </c>
      <c r="O69" s="5" t="s">
        <v>52</v>
      </c>
      <c r="P69" s="5"/>
      <c r="Q69" s="2"/>
    </row>
    <row r="70" spans="1:17" s="38" customFormat="1" x14ac:dyDescent="0.4">
      <c r="A70" s="1"/>
      <c r="B70" s="11"/>
      <c r="C70" s="5"/>
      <c r="D70" s="5"/>
      <c r="E70" s="5"/>
      <c r="F70" s="5"/>
      <c r="G70" s="11"/>
      <c r="H70" s="11"/>
      <c r="I70" s="11"/>
      <c r="J70" s="11"/>
      <c r="K70" s="11"/>
      <c r="L70" s="11"/>
      <c r="M70" s="11"/>
      <c r="N70" s="11"/>
      <c r="O70" s="5"/>
      <c r="P70" s="11"/>
      <c r="Q70" s="2"/>
    </row>
    <row r="71" spans="1:17" s="38" customFormat="1" x14ac:dyDescent="0.4">
      <c r="A71" s="1" t="s">
        <v>27</v>
      </c>
      <c r="B71" s="11" t="s">
        <v>48</v>
      </c>
      <c r="C71" s="5">
        <v>4</v>
      </c>
      <c r="D71" s="5"/>
      <c r="E71" s="5"/>
      <c r="F71" s="5">
        <v>12</v>
      </c>
      <c r="G71" s="11"/>
      <c r="H71" s="11"/>
      <c r="I71" s="11"/>
      <c r="J71" s="11"/>
      <c r="K71" s="11"/>
      <c r="L71" s="11"/>
      <c r="M71" s="11"/>
      <c r="N71" s="11"/>
      <c r="O71" s="5">
        <v>2</v>
      </c>
      <c r="P71" s="11"/>
      <c r="Q71" s="2"/>
    </row>
    <row r="72" spans="1:17" s="38" customFormat="1" x14ac:dyDescent="0.4">
      <c r="A72" s="1" t="s">
        <v>27</v>
      </c>
      <c r="B72" s="11" t="s">
        <v>53</v>
      </c>
      <c r="C72" s="5">
        <v>1</v>
      </c>
      <c r="D72" s="5">
        <v>1</v>
      </c>
      <c r="E72" s="5">
        <v>286</v>
      </c>
      <c r="F72" s="5">
        <v>27</v>
      </c>
      <c r="G72" s="5">
        <v>1</v>
      </c>
      <c r="H72" s="11">
        <v>40</v>
      </c>
      <c r="I72" s="11">
        <v>0</v>
      </c>
      <c r="J72" s="11">
        <v>11</v>
      </c>
      <c r="K72" s="11">
        <v>0</v>
      </c>
      <c r="L72" s="11">
        <v>20</v>
      </c>
      <c r="M72" s="11"/>
      <c r="N72" s="5">
        <v>4</v>
      </c>
      <c r="O72" s="5">
        <v>21</v>
      </c>
      <c r="P72" s="11">
        <v>5</v>
      </c>
      <c r="Q72" s="2"/>
    </row>
    <row r="73" spans="1:17" s="38" customFormat="1" x14ac:dyDescent="0.4">
      <c r="A73" s="1" t="s">
        <v>27</v>
      </c>
      <c r="B73" s="11" t="s">
        <v>33</v>
      </c>
      <c r="C73" s="5">
        <v>1</v>
      </c>
      <c r="D73" s="5">
        <v>0</v>
      </c>
      <c r="E73" s="5">
        <v>25</v>
      </c>
      <c r="F73" s="5">
        <v>6</v>
      </c>
      <c r="G73" s="5">
        <v>1</v>
      </c>
      <c r="H73" s="11"/>
      <c r="I73" s="11"/>
      <c r="J73" s="11"/>
      <c r="K73" s="11"/>
      <c r="L73" s="11"/>
      <c r="M73" s="11"/>
      <c r="N73" s="5">
        <v>1</v>
      </c>
      <c r="O73" s="5">
        <v>6</v>
      </c>
      <c r="P73" s="11"/>
      <c r="Q73" s="2"/>
    </row>
    <row r="74" spans="1:17" s="38" customFormat="1" x14ac:dyDescent="0.4">
      <c r="A74" s="1" t="s">
        <v>27</v>
      </c>
      <c r="B74" s="11" t="s">
        <v>34</v>
      </c>
      <c r="C74" s="5">
        <v>1</v>
      </c>
      <c r="D74" s="5">
        <v>0</v>
      </c>
      <c r="E74" s="5">
        <v>0</v>
      </c>
      <c r="F74" s="5">
        <v>7</v>
      </c>
      <c r="G74" s="11"/>
      <c r="H74" s="11"/>
      <c r="I74" s="11"/>
      <c r="J74" s="11"/>
      <c r="K74" s="11"/>
      <c r="L74" s="11"/>
      <c r="M74" s="11"/>
      <c r="N74" s="11"/>
      <c r="O74" s="5">
        <v>6</v>
      </c>
      <c r="P74" s="11"/>
      <c r="Q74" s="2"/>
    </row>
    <row r="75" spans="1:17" s="38" customFormat="1" x14ac:dyDescent="0.4">
      <c r="A75" s="1" t="s">
        <v>27</v>
      </c>
      <c r="B75" s="11" t="s">
        <v>12</v>
      </c>
      <c r="C75" s="5">
        <v>1</v>
      </c>
      <c r="D75" s="5">
        <v>0</v>
      </c>
      <c r="E75" s="5">
        <v>1</v>
      </c>
      <c r="F75" s="5"/>
      <c r="G75" s="11"/>
      <c r="H75" s="11"/>
      <c r="I75" s="11"/>
      <c r="J75" s="11"/>
      <c r="K75" s="11"/>
      <c r="L75" s="11"/>
      <c r="M75" s="11"/>
      <c r="N75" s="11"/>
      <c r="O75" s="5">
        <v>6</v>
      </c>
      <c r="P75" s="11"/>
      <c r="Q75" s="2"/>
    </row>
    <row r="76" spans="1:17" s="38" customFormat="1" x14ac:dyDescent="0.4">
      <c r="A76" s="1" t="s">
        <v>27</v>
      </c>
      <c r="B76" s="11" t="s">
        <v>35</v>
      </c>
      <c r="C76" s="5">
        <v>1</v>
      </c>
      <c r="D76" s="5">
        <v>1</v>
      </c>
      <c r="E76" s="5">
        <v>90</v>
      </c>
      <c r="F76" s="5">
        <v>21</v>
      </c>
      <c r="G76" s="5">
        <v>1</v>
      </c>
      <c r="H76" s="5">
        <v>2</v>
      </c>
      <c r="I76" s="11"/>
      <c r="J76" s="11"/>
      <c r="K76" s="5">
        <v>27</v>
      </c>
      <c r="L76" s="5">
        <v>9</v>
      </c>
      <c r="M76" s="5">
        <v>4</v>
      </c>
      <c r="N76" s="5">
        <v>2</v>
      </c>
      <c r="O76" s="5">
        <v>12</v>
      </c>
      <c r="P76" s="11"/>
      <c r="Q76" s="2"/>
    </row>
    <row r="77" spans="1:17" s="38" customFormat="1" x14ac:dyDescent="0.4">
      <c r="A77" s="1"/>
      <c r="B77" s="11"/>
      <c r="C77" s="5"/>
      <c r="D77" s="5"/>
      <c r="E77" s="5"/>
      <c r="F77" s="5"/>
      <c r="G77" s="11"/>
      <c r="H77" s="11"/>
      <c r="I77" s="11"/>
      <c r="J77" s="11"/>
      <c r="K77" s="11"/>
      <c r="L77" s="11"/>
      <c r="M77" s="11"/>
      <c r="N77" s="11"/>
      <c r="O77" s="5">
        <v>12</v>
      </c>
      <c r="P77" s="11"/>
      <c r="Q77" s="2"/>
    </row>
    <row r="78" spans="1:17" s="38" customFormat="1" x14ac:dyDescent="0.4">
      <c r="A78" s="1" t="s">
        <v>27</v>
      </c>
      <c r="B78" s="11" t="s">
        <v>36</v>
      </c>
      <c r="C78" s="5">
        <v>1</v>
      </c>
      <c r="D78" s="5">
        <v>1</v>
      </c>
      <c r="E78" s="5">
        <v>163</v>
      </c>
      <c r="F78" s="5">
        <v>24</v>
      </c>
      <c r="G78" s="5">
        <v>4</v>
      </c>
      <c r="H78" s="5">
        <v>12</v>
      </c>
      <c r="I78" s="11"/>
      <c r="J78" s="5">
        <v>5</v>
      </c>
      <c r="K78" s="5">
        <v>2</v>
      </c>
      <c r="L78" s="5">
        <v>17</v>
      </c>
      <c r="M78" s="11"/>
      <c r="N78" s="11">
        <v>3</v>
      </c>
      <c r="O78" s="5">
        <v>17</v>
      </c>
      <c r="P78" s="11"/>
      <c r="Q78" s="2"/>
    </row>
    <row r="79" spans="1:17" s="38" customFormat="1" ht="15" thickBot="1" x14ac:dyDescent="0.45">
      <c r="A79" s="14" t="s">
        <v>27</v>
      </c>
      <c r="B79" s="19" t="s">
        <v>37</v>
      </c>
      <c r="C79" s="18">
        <v>1</v>
      </c>
      <c r="D79" s="18">
        <v>1</v>
      </c>
      <c r="E79" s="18">
        <f>116+6</f>
        <v>122</v>
      </c>
      <c r="F79" s="18">
        <v>46</v>
      </c>
      <c r="G79" s="19"/>
      <c r="H79" s="19"/>
      <c r="I79" s="18">
        <v>7</v>
      </c>
      <c r="J79" s="18">
        <v>1</v>
      </c>
      <c r="K79" s="19"/>
      <c r="L79" s="18">
        <v>46</v>
      </c>
      <c r="M79" s="18">
        <v>9</v>
      </c>
      <c r="N79" s="19"/>
      <c r="O79" s="18">
        <v>117</v>
      </c>
      <c r="P79" s="19"/>
      <c r="Q79" s="15"/>
    </row>
    <row r="80" spans="1:17" ht="15" thickBot="1" x14ac:dyDescent="0.45">
      <c r="A80" s="52" t="s">
        <v>46</v>
      </c>
      <c r="B80" s="53"/>
      <c r="C80" s="37">
        <f>SUM(C52:C79)</f>
        <v>39</v>
      </c>
      <c r="D80" s="37">
        <f t="shared" ref="D80:Q80" si="1">SUM(D52:D79)</f>
        <v>36</v>
      </c>
      <c r="E80" s="37">
        <f t="shared" si="1"/>
        <v>11846</v>
      </c>
      <c r="F80" s="37">
        <f t="shared" si="1"/>
        <v>1113</v>
      </c>
      <c r="G80" s="37">
        <f t="shared" si="1"/>
        <v>101</v>
      </c>
      <c r="H80" s="37">
        <f t="shared" si="1"/>
        <v>1416</v>
      </c>
      <c r="I80" s="37">
        <f t="shared" si="1"/>
        <v>238</v>
      </c>
      <c r="J80" s="37">
        <f t="shared" si="1"/>
        <v>618</v>
      </c>
      <c r="K80" s="37">
        <f t="shared" si="1"/>
        <v>2296</v>
      </c>
      <c r="L80" s="37">
        <f t="shared" si="1"/>
        <v>2178</v>
      </c>
      <c r="M80" s="37">
        <f t="shared" si="1"/>
        <v>269</v>
      </c>
      <c r="N80" s="37">
        <f t="shared" si="1"/>
        <v>598</v>
      </c>
      <c r="O80" s="37">
        <f t="shared" si="1"/>
        <v>1122</v>
      </c>
      <c r="P80" s="37">
        <f t="shared" si="1"/>
        <v>155</v>
      </c>
      <c r="Q80" s="37">
        <f t="shared" si="1"/>
        <v>1</v>
      </c>
    </row>
    <row r="82" spans="4:13" x14ac:dyDescent="0.4">
      <c r="D82" s="60"/>
      <c r="E82" s="60"/>
      <c r="F82" s="60"/>
      <c r="G82" s="60"/>
      <c r="H82" s="60"/>
      <c r="I82" s="60"/>
      <c r="J82" s="60"/>
      <c r="K82" s="60"/>
      <c r="L82" s="60"/>
      <c r="M82" s="60"/>
    </row>
  </sheetData>
  <mergeCells count="12">
    <mergeCell ref="D82:M82"/>
    <mergeCell ref="A3:Q3"/>
    <mergeCell ref="P39:P44"/>
    <mergeCell ref="A33:Q33"/>
    <mergeCell ref="A29:Q29"/>
    <mergeCell ref="A38:Q38"/>
    <mergeCell ref="A27:Q27"/>
    <mergeCell ref="A80:B80"/>
    <mergeCell ref="A45:B45"/>
    <mergeCell ref="A35:Q35"/>
    <mergeCell ref="A25:Q25"/>
    <mergeCell ref="A51:Q51"/>
  </mergeCell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452937B1DBB344A709559400F70D56" ma:contentTypeVersion="15" ma:contentTypeDescription="Crée un document." ma:contentTypeScope="" ma:versionID="86c3dd6a169716c11f18a9e5c255fb30">
  <xsd:schema xmlns:xsd="http://www.w3.org/2001/XMLSchema" xmlns:xs="http://www.w3.org/2001/XMLSchema" xmlns:p="http://schemas.microsoft.com/office/2006/metadata/properties" xmlns:ns2="854f1ab1-1511-4f8d-abad-1f39d5949063" xmlns:ns3="f022465c-938a-4c35-8d65-57d8ab377db6" targetNamespace="http://schemas.microsoft.com/office/2006/metadata/properties" ma:root="true" ma:fieldsID="c9219818d5259867e48365c08a43c687" ns2:_="" ns3:_="">
    <xsd:import namespace="854f1ab1-1511-4f8d-abad-1f39d5949063"/>
    <xsd:import namespace="f022465c-938a-4c35-8d65-57d8ab377d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4f1ab1-1511-4f8d-abad-1f39d59490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4f71df4-9283-43f6-93c8-4b7e01b91f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22465c-938a-4c35-8d65-57d8ab377db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eca665c-48b6-4efd-99f0-1fed6aef6613}" ma:internalName="TaxCatchAll" ma:showField="CatchAllData" ma:web="f022465c-938a-4c35-8d65-57d8ab377d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22465c-938a-4c35-8d65-57d8ab377db6" xsi:nil="true"/>
    <lcf76f155ced4ddcb4097134ff3c332f xmlns="854f1ab1-1511-4f8d-abad-1f39d59490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BFC25D-FF77-4CD3-ACBA-1DB47BB7BB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8A1C43-6140-4DDD-B24B-566EB7F10A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4f1ab1-1511-4f8d-abad-1f39d5949063"/>
    <ds:schemaRef ds:uri="f022465c-938a-4c35-8d65-57d8ab377d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230591-5A6C-4C42-9DAA-5C80AF3544AA}">
  <ds:schemaRefs>
    <ds:schemaRef ds:uri="http://schemas.microsoft.com/office/2006/metadata/properties"/>
    <ds:schemaRef ds:uri="http://schemas.microsoft.com/office/infopath/2007/PartnerControls"/>
    <ds:schemaRef ds:uri="f022465c-938a-4c35-8d65-57d8ab377db6"/>
    <ds:schemaRef ds:uri="854f1ab1-1511-4f8d-abad-1f39d5949063"/>
  </ds:schemaRefs>
</ds:datastoreItem>
</file>

<file path=docMetadata/LabelInfo.xml><?xml version="1.0" encoding="utf-8"?>
<clbl:labelList xmlns:clbl="http://schemas.microsoft.com/office/2020/mipLabelMetadata">
  <clbl:label id="{eb192e8f-e40c-4585-ba33-7a4edf9e1a2a}" enabled="0" method="" siteId="{eb192e8f-e40c-4585-ba33-7a4edf9e1a2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2025-07-02T15:00:27Z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0x01010076452937B1DBB344A709559400F70D56</vt:lpwstr>
  </property>
</Properties>
</file>